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2075"/>
  </bookViews>
  <sheets>
    <sheet name="Plan1" sheetId="1" r:id="rId1"/>
    <sheet name="Plan2" sheetId="2" r:id="rId2"/>
    <sheet name="Plan3" sheetId="3" r:id="rId3"/>
  </sheets>
  <definedNames>
    <definedName name="_xlnm.Print_Area" localSheetId="0">Plan1!$A$2:$I$64</definedName>
  </definedNames>
  <calcPr calcId="144525"/>
</workbook>
</file>

<file path=xl/calcChain.xml><?xml version="1.0" encoding="utf-8"?>
<calcChain xmlns="http://schemas.openxmlformats.org/spreadsheetml/2006/main">
  <c r="H51" i="1" l="1"/>
  <c r="H52" i="1"/>
  <c r="H53" i="1"/>
  <c r="H54" i="1"/>
  <c r="H55" i="1"/>
  <c r="H50" i="1"/>
  <c r="H47" i="1"/>
  <c r="I48" i="1" s="1"/>
  <c r="H43" i="1"/>
  <c r="H44" i="1"/>
  <c r="H42" i="1"/>
  <c r="H36" i="1"/>
  <c r="H37" i="1"/>
  <c r="H38" i="1"/>
  <c r="H39" i="1"/>
  <c r="H35" i="1"/>
  <c r="H29" i="1"/>
  <c r="H30" i="1"/>
  <c r="H31" i="1"/>
  <c r="H32" i="1"/>
  <c r="H28" i="1"/>
  <c r="H22" i="1"/>
  <c r="H23" i="1"/>
  <c r="H24" i="1"/>
  <c r="H25" i="1"/>
  <c r="H21" i="1"/>
  <c r="H17" i="1"/>
  <c r="H18" i="1"/>
  <c r="H16" i="1"/>
  <c r="H11" i="1"/>
  <c r="H12" i="1"/>
  <c r="H13" i="1"/>
  <c r="H10" i="1"/>
  <c r="I14" i="1" l="1"/>
  <c r="I45" i="1"/>
  <c r="I33" i="1"/>
  <c r="I19" i="1"/>
  <c r="I26" i="1"/>
  <c r="I56" i="1"/>
  <c r="I40" i="1"/>
  <c r="I57" i="1" l="1"/>
</calcChain>
</file>

<file path=xl/sharedStrings.xml><?xml version="1.0" encoding="utf-8"?>
<sst xmlns="http://schemas.openxmlformats.org/spreadsheetml/2006/main" count="258" uniqueCount="189">
  <si>
    <t>OBRA:</t>
  </si>
  <si>
    <t>SAECIL - RESERVATÓRIO SEMI-ENTERRADO DE 3.000 m3</t>
  </si>
  <si>
    <t>FOLHA: 1/1</t>
  </si>
  <si>
    <t>LOCAL:</t>
  </si>
  <si>
    <t>Rodovia Anhanguera Km192,8 - Leme - SP.</t>
  </si>
  <si>
    <t>ITEM</t>
  </si>
  <si>
    <t>UNID.</t>
  </si>
  <si>
    <t>QUANT.</t>
  </si>
  <si>
    <t>P.UNIT.</t>
  </si>
  <si>
    <t>TOTAL</t>
  </si>
  <si>
    <t>Inst. de Canteiro Obra</t>
  </si>
  <si>
    <t>m2</t>
  </si>
  <si>
    <t>1,00</t>
  </si>
  <si>
    <t>Exec. e Instal. Placas Ref. a Obra</t>
  </si>
  <si>
    <t>20,00</t>
  </si>
  <si>
    <t>Demolição-Concr. Armado c/ Martelo Romp.</t>
  </si>
  <si>
    <t>m3</t>
  </si>
  <si>
    <t>0,50</t>
  </si>
  <si>
    <t>Subtotal</t>
  </si>
  <si>
    <t>Raspagem esp. 15cm e Bota Fora até 5 Km</t>
  </si>
  <si>
    <t>1.369,00</t>
  </si>
  <si>
    <t>5.800,00</t>
  </si>
  <si>
    <t>Reaterro Compact.c/ Acomp.Técnico</t>
  </si>
  <si>
    <t>3.760,00</t>
  </si>
  <si>
    <t>PREPARO DO FUNDO</t>
  </si>
  <si>
    <t>Escavação Manual para Dreno</t>
  </si>
  <si>
    <t>10,00</t>
  </si>
  <si>
    <t>Brita Graduada para Dreno e Base Compact.</t>
  </si>
  <si>
    <t>110,00</t>
  </si>
  <si>
    <t>Tubo PVC reforçado, furado diam.10 cm</t>
  </si>
  <si>
    <t>100,00</t>
  </si>
  <si>
    <t>Manta Geotêxtil - Filtro Trenante</t>
  </si>
  <si>
    <t>50,00</t>
  </si>
  <si>
    <t>Lastro de Concreto Magro-esp.5cm</t>
  </si>
  <si>
    <t>ESTRUTURA</t>
  </si>
  <si>
    <t>Concreto Usinado Fck=25 Mpa + Lançado</t>
  </si>
  <si>
    <t>Forma Mad. Plastif. esp.12 mm - Reapr. 5x</t>
  </si>
  <si>
    <t>Forma Met. Desliz. ou Trepante + Andaimes</t>
  </si>
  <si>
    <t>1.060,00</t>
  </si>
  <si>
    <t>Forma Mad.9x2,5cm p/Laje Pré mold.(sarrafo)</t>
  </si>
  <si>
    <t>580,00</t>
  </si>
  <si>
    <t>Fornecimento e Montagem de Aço CA 50</t>
  </si>
  <si>
    <t>Kg</t>
  </si>
  <si>
    <t>Interna-Fundo,Paredes,Pilares-3 demãos+Tela</t>
  </si>
  <si>
    <t>1.250,00</t>
  </si>
  <si>
    <t>Interna-laje c/ 2 demãos sem tela</t>
  </si>
  <si>
    <t>673,00</t>
  </si>
  <si>
    <t>Externa-laje de Cobertura-Manta Asfáltica</t>
  </si>
  <si>
    <t>530,00</t>
  </si>
  <si>
    <t>Externa.-paredes/Contato com solo - 2demãos</t>
  </si>
  <si>
    <t>320,50</t>
  </si>
  <si>
    <t>Massa de Proteção Mecanica - esp.2,0cm</t>
  </si>
  <si>
    <t>495,00</t>
  </si>
  <si>
    <t>ESQUADRIAS</t>
  </si>
  <si>
    <t>Alçapão Metálico Galvanizado 100x100cm</t>
  </si>
  <si>
    <t>unid.</t>
  </si>
  <si>
    <t>Escada interna de Alumínio compr. 5,0m</t>
  </si>
  <si>
    <t>pç</t>
  </si>
  <si>
    <t>Escada Met. Externa Galv. c/ Corrimão</t>
  </si>
  <si>
    <t>Coloc.de Peças Hidráulicas-Concr. Armado</t>
  </si>
  <si>
    <t>Vb</t>
  </si>
  <si>
    <t>COMPLEMENTOS</t>
  </si>
  <si>
    <t>Cx. Insp. em Alv.Tij. Maciço, 0,80x0,80x1,00</t>
  </si>
  <si>
    <t>unid</t>
  </si>
  <si>
    <t>Cx. Insp. em Alv. Tij. Maciço, 1,50x1,50x1,50</t>
  </si>
  <si>
    <t>2,00</t>
  </si>
  <si>
    <t>Cx. Insp. em Alv. Tij. Maciço, 1,50x1,50x4,00</t>
  </si>
  <si>
    <t>Equipamento p/ coloc.-Vigas e Lajes pré mold.</t>
  </si>
  <si>
    <t>Véu de Poliéster - Reforço Imperm. Interna</t>
  </si>
  <si>
    <t>Calçada Ext.-Concreto Fck=15 MPa,esp=6cm</t>
  </si>
  <si>
    <t>82,00</t>
  </si>
  <si>
    <t>74209/001</t>
  </si>
  <si>
    <t>sinapi</t>
  </si>
  <si>
    <t>sabesp</t>
  </si>
  <si>
    <t>73948/016</t>
  </si>
  <si>
    <t>74154/001</t>
  </si>
  <si>
    <t>73902/001</t>
  </si>
  <si>
    <t>83651</t>
  </si>
  <si>
    <t>29,75</t>
  </si>
  <si>
    <t>11,84</t>
  </si>
  <si>
    <t>73635</t>
  </si>
  <si>
    <t>120701</t>
  </si>
  <si>
    <t>1951,70</t>
  </si>
  <si>
    <t>120708</t>
  </si>
  <si>
    <t>83741</t>
  </si>
  <si>
    <t>74104/001</t>
  </si>
  <si>
    <t>74106/001</t>
  </si>
  <si>
    <t>CÓDIGO</t>
  </si>
  <si>
    <t>BASE</t>
  </si>
  <si>
    <t>DISCRIMINAÇÃO</t>
  </si>
  <si>
    <t>TERRAPLENAGEM DA ÁREA</t>
  </si>
  <si>
    <t>IMPERMEABILIZAÇÃO</t>
  </si>
  <si>
    <t>INSTALAÇÃO HIDRÁULICAS</t>
  </si>
  <si>
    <t>1.1</t>
  </si>
  <si>
    <t>SERVIÇOS PRELIMINARES</t>
  </si>
  <si>
    <t>PLANILHA QUANTITATIVA E CUSTO</t>
  </si>
  <si>
    <t>1.2</t>
  </si>
  <si>
    <t>1.3</t>
  </si>
  <si>
    <t>1.4</t>
  </si>
  <si>
    <t>2.1</t>
  </si>
  <si>
    <t>2.2</t>
  </si>
  <si>
    <t>2.3</t>
  </si>
  <si>
    <t>3.1</t>
  </si>
  <si>
    <t>3.2</t>
  </si>
  <si>
    <t>3.3</t>
  </si>
  <si>
    <t>3.4</t>
  </si>
  <si>
    <t>3.5</t>
  </si>
  <si>
    <t>4.1</t>
  </si>
  <si>
    <t>4.2</t>
  </si>
  <si>
    <t>4.3</t>
  </si>
  <si>
    <t>4.4</t>
  </si>
  <si>
    <t>4.5</t>
  </si>
  <si>
    <t>5.1</t>
  </si>
  <si>
    <t>5.2</t>
  </si>
  <si>
    <t>5.3</t>
  </si>
  <si>
    <t>5.4</t>
  </si>
  <si>
    <t>5.5</t>
  </si>
  <si>
    <t>6.1</t>
  </si>
  <si>
    <t>6.2</t>
  </si>
  <si>
    <t>6.3</t>
  </si>
  <si>
    <t>7.1</t>
  </si>
  <si>
    <t>8.1</t>
  </si>
  <si>
    <t>8.2</t>
  </si>
  <si>
    <t>8.3</t>
  </si>
  <si>
    <t>8.4</t>
  </si>
  <si>
    <t>8.5</t>
  </si>
  <si>
    <t>8.6</t>
  </si>
  <si>
    <t xml:space="preserve"> P.SERV.</t>
  </si>
  <si>
    <t>93208</t>
  </si>
  <si>
    <t>15,00</t>
  </si>
  <si>
    <t>453,00</t>
  </si>
  <si>
    <t>325,19</t>
  </si>
  <si>
    <t>70180031</t>
  </si>
  <si>
    <t>308,10</t>
  </si>
  <si>
    <t>4,63</t>
  </si>
  <si>
    <t>4,81</t>
  </si>
  <si>
    <t>Escavação Mecaniz. e Carga e Transporte- 50 a 200m</t>
  </si>
  <si>
    <t>93362</t>
  </si>
  <si>
    <t>9,07</t>
  </si>
  <si>
    <t>73816</t>
  </si>
  <si>
    <t>28,10</t>
  </si>
  <si>
    <t>99,42</t>
  </si>
  <si>
    <t>m</t>
  </si>
  <si>
    <t>32,95</t>
  </si>
  <si>
    <t>36,77</t>
  </si>
  <si>
    <t>833656</t>
  </si>
  <si>
    <t>83534</t>
  </si>
  <si>
    <t>498,15</t>
  </si>
  <si>
    <t>92718</t>
  </si>
  <si>
    <t>445,53</t>
  </si>
  <si>
    <t>5651</t>
  </si>
  <si>
    <t>31,68</t>
  </si>
  <si>
    <t>91000</t>
  </si>
  <si>
    <t>21,42</t>
  </si>
  <si>
    <t>70070135</t>
  </si>
  <si>
    <t>9,23</t>
  </si>
  <si>
    <t>74066/001</t>
  </si>
  <si>
    <t>83,34</t>
  </si>
  <si>
    <t>73929/004</t>
  </si>
  <si>
    <t>63,03</t>
  </si>
  <si>
    <t>6225</t>
  </si>
  <si>
    <t>39,68</t>
  </si>
  <si>
    <t>10,06</t>
  </si>
  <si>
    <t>70110042</t>
  </si>
  <si>
    <t>726,90</t>
  </si>
  <si>
    <t>1506,04</t>
  </si>
  <si>
    <t>3000</t>
  </si>
  <si>
    <t>94992</t>
  </si>
  <si>
    <t>445</t>
  </si>
  <si>
    <t>2000</t>
  </si>
  <si>
    <t>5000</t>
  </si>
  <si>
    <t>7000</t>
  </si>
  <si>
    <t>72,72</t>
  </si>
  <si>
    <t>53,93</t>
  </si>
  <si>
    <t>181,08</t>
  </si>
  <si>
    <t>70070131</t>
  </si>
  <si>
    <t>Eng.Rafael Impulcetto</t>
  </si>
  <si>
    <t>Crea SP 5062630966</t>
  </si>
  <si>
    <t>Saecil</t>
  </si>
  <si>
    <t>DATA: Sinapi/Sabesp - abr.2017</t>
  </si>
  <si>
    <t>Leme, Agosto de 2017</t>
  </si>
  <si>
    <t>Locação de Obra,Equip. Topograficos,inclusive nivelador</t>
  </si>
  <si>
    <t>73686</t>
  </si>
  <si>
    <t>20,04</t>
  </si>
  <si>
    <t>701,25</t>
  </si>
  <si>
    <t>ANEXO V</t>
  </si>
  <si>
    <t>447,00</t>
  </si>
  <si>
    <t>701,92</t>
  </si>
  <si>
    <t>48686,40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</si>
</sst>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4"/>
      <color theme="1"/>
      <name val="Times New Roman"/>
      <family val="1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6" fillId="0" borderId="0">
      <alignment vertical="center"/>
    </xf>
  </cellStyleXfs>
  <cellXfs count="69">
    <xf numFmtId="0" fontId="0" fillId="0" borderId="0" xfId="0"/>
    <xf numFmtId="0" fontId="0" fillId="0" borderId="0" xfId="0" applyAlignment="1"/>
    <xf numFmtId="0" fontId="0" fillId="0" borderId="0" xfId="0" applyFill="1"/>
    <xf numFmtId="49" fontId="2" fillId="0" borderId="0" xfId="0" applyNumberFormat="1" applyFont="1" applyAlignment="1"/>
    <xf numFmtId="0" fontId="3" fillId="0" borderId="0" xfId="0" applyFont="1" applyAlignment="1"/>
    <xf numFmtId="49" fontId="10" fillId="2" borderId="1" xfId="0" applyNumberFormat="1" applyFont="1" applyFill="1" applyBorder="1" applyAlignment="1"/>
    <xf numFmtId="49" fontId="10" fillId="2" borderId="2" xfId="0" applyNumberFormat="1" applyFont="1" applyFill="1" applyBorder="1" applyAlignment="1"/>
    <xf numFmtId="49" fontId="11" fillId="2" borderId="2" xfId="0" applyNumberFormat="1" applyFont="1" applyFill="1" applyBorder="1" applyAlignment="1"/>
    <xf numFmtId="49" fontId="7" fillId="2" borderId="2" xfId="0" applyNumberFormat="1" applyFont="1" applyFill="1" applyBorder="1" applyAlignment="1"/>
    <xf numFmtId="0" fontId="0" fillId="2" borderId="2" xfId="0" applyFont="1" applyFill="1" applyBorder="1"/>
    <xf numFmtId="49" fontId="6" fillId="2" borderId="3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2" borderId="4" xfId="0" applyFont="1" applyFill="1" applyBorder="1"/>
    <xf numFmtId="4" fontId="0" fillId="0" borderId="0" xfId="0" applyNumberFormat="1" applyFont="1" applyFill="1" applyBorder="1"/>
    <xf numFmtId="0" fontId="0" fillId="0" borderId="4" xfId="0" applyFont="1" applyFill="1" applyBorder="1"/>
    <xf numFmtId="0" fontId="0" fillId="0" borderId="0" xfId="0" applyFont="1" applyBorder="1" applyAlignment="1"/>
    <xf numFmtId="0" fontId="4" fillId="0" borderId="0" xfId="0" applyFont="1" applyBorder="1" applyAlignment="1">
      <alignment horizontal="right"/>
    </xf>
    <xf numFmtId="4" fontId="4" fillId="0" borderId="4" xfId="0" applyNumberFormat="1" applyFont="1" applyBorder="1"/>
    <xf numFmtId="4" fontId="0" fillId="0" borderId="0" xfId="0" applyNumberFormat="1" applyFont="1" applyFill="1" applyBorder="1" applyAlignment="1">
      <alignment horizontal="right"/>
    </xf>
    <xf numFmtId="49" fontId="0" fillId="0" borderId="0" xfId="0" applyNumberFormat="1" applyFont="1" applyFill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4" fontId="0" fillId="0" borderId="0" xfId="0" applyNumberFormat="1" applyFont="1" applyBorder="1"/>
    <xf numFmtId="0" fontId="0" fillId="0" borderId="4" xfId="0" applyFont="1" applyBorder="1"/>
    <xf numFmtId="0" fontId="1" fillId="0" borderId="0" xfId="0" applyFont="1" applyBorder="1" applyAlignment="1">
      <alignment horizontal="right"/>
    </xf>
    <xf numFmtId="0" fontId="0" fillId="0" borderId="0" xfId="0" applyFont="1" applyBorder="1"/>
    <xf numFmtId="49" fontId="10" fillId="2" borderId="5" xfId="0" applyNumberFormat="1" applyFont="1" applyFill="1" applyBorder="1" applyAlignment="1"/>
    <xf numFmtId="49" fontId="10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0" fillId="2" borderId="6" xfId="0" applyFont="1" applyFill="1" applyBorder="1"/>
    <xf numFmtId="0" fontId="4" fillId="0" borderId="0" xfId="0" applyFont="1" applyFill="1" applyBorder="1" applyAlignment="1">
      <alignment horizontal="right"/>
    </xf>
    <xf numFmtId="4" fontId="4" fillId="0" borderId="0" xfId="0" applyNumberFormat="1" applyFont="1" applyFill="1" applyBorder="1"/>
    <xf numFmtId="1" fontId="9" fillId="2" borderId="11" xfId="0" applyNumberFormat="1" applyFont="1" applyFill="1" applyBorder="1" applyAlignment="1"/>
    <xf numFmtId="0" fontId="5" fillId="0" borderId="12" xfId="0" applyFont="1" applyFill="1" applyBorder="1" applyAlignment="1">
      <alignment horizontal="right"/>
    </xf>
    <xf numFmtId="0" fontId="0" fillId="0" borderId="12" xfId="0" applyFont="1" applyBorder="1" applyAlignment="1"/>
    <xf numFmtId="1" fontId="9" fillId="2" borderId="12" xfId="0" applyNumberFormat="1" applyFont="1" applyFill="1" applyBorder="1" applyAlignment="1"/>
    <xf numFmtId="0" fontId="5" fillId="0" borderId="12" xfId="0" applyFont="1" applyBorder="1" applyAlignment="1">
      <alignment horizontal="right"/>
    </xf>
    <xf numFmtId="0" fontId="0" fillId="0" borderId="13" xfId="0" applyFont="1" applyBorder="1" applyAlignment="1"/>
    <xf numFmtId="49" fontId="9" fillId="2" borderId="14" xfId="0" applyNumberFormat="1" applyFont="1" applyFill="1" applyBorder="1" applyAlignment="1"/>
    <xf numFmtId="49" fontId="5" fillId="0" borderId="15" xfId="0" applyNumberFormat="1" applyFont="1" applyFill="1" applyBorder="1" applyAlignment="1"/>
    <xf numFmtId="0" fontId="0" fillId="0" borderId="15" xfId="0" applyFont="1" applyBorder="1" applyAlignment="1"/>
    <xf numFmtId="49" fontId="9" fillId="2" borderId="15" xfId="0" applyNumberFormat="1" applyFont="1" applyFill="1" applyBorder="1" applyAlignment="1"/>
    <xf numFmtId="49" fontId="5" fillId="0" borderId="15" xfId="0" applyNumberFormat="1" applyFont="1" applyBorder="1" applyAlignment="1"/>
    <xf numFmtId="0" fontId="0" fillId="0" borderId="16" xfId="0" applyFont="1" applyBorder="1" applyAlignment="1"/>
    <xf numFmtId="49" fontId="5" fillId="2" borderId="14" xfId="0" applyNumberFormat="1" applyFont="1" applyFill="1" applyBorder="1" applyAlignment="1"/>
    <xf numFmtId="49" fontId="5" fillId="0" borderId="15" xfId="0" applyNumberFormat="1" applyFont="1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49" fontId="5" fillId="2" borderId="15" xfId="0" applyNumberFormat="1" applyFont="1" applyFill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49" fontId="5" fillId="2" borderId="15" xfId="0" applyNumberFormat="1" applyFont="1" applyFill="1" applyBorder="1" applyAlignment="1"/>
    <xf numFmtId="0" fontId="0" fillId="2" borderId="14" xfId="0" applyFont="1" applyFill="1" applyBorder="1"/>
    <xf numFmtId="0" fontId="0" fillId="2" borderId="15" xfId="0" applyFont="1" applyFill="1" applyBorder="1" applyAlignment="1">
      <alignment horizontal="center"/>
    </xf>
    <xf numFmtId="0" fontId="0" fillId="0" borderId="15" xfId="0" applyFont="1" applyBorder="1"/>
    <xf numFmtId="49" fontId="13" fillId="0" borderId="0" xfId="0" applyNumberFormat="1" applyFont="1" applyAlignment="1"/>
    <xf numFmtId="0" fontId="14" fillId="0" borderId="0" xfId="0" applyFont="1" applyAlignment="1"/>
    <xf numFmtId="49" fontId="15" fillId="0" borderId="0" xfId="0" applyNumberFormat="1" applyFont="1" applyAlignment="1"/>
    <xf numFmtId="49" fontId="17" fillId="0" borderId="15" xfId="1" applyNumberFormat="1" applyFont="1" applyFill="1" applyBorder="1" applyAlignment="1">
      <alignment horizontal="center" vertical="center"/>
    </xf>
    <xf numFmtId="0" fontId="0" fillId="0" borderId="16" xfId="0" applyFont="1" applyBorder="1"/>
    <xf numFmtId="0" fontId="4" fillId="2" borderId="17" xfId="0" applyFont="1" applyFill="1" applyBorder="1" applyAlignment="1">
      <alignment horizontal="right"/>
    </xf>
    <xf numFmtId="4" fontId="4" fillId="2" borderId="18" xfId="0" applyNumberFormat="1" applyFont="1" applyFill="1" applyBorder="1"/>
    <xf numFmtId="0" fontId="18" fillId="0" borderId="0" xfId="0" applyFont="1"/>
    <xf numFmtId="49" fontId="9" fillId="3" borderId="8" xfId="0" applyNumberFormat="1" applyFont="1" applyFill="1" applyBorder="1" applyAlignment="1"/>
    <xf numFmtId="49" fontId="9" fillId="3" borderId="9" xfId="0" applyNumberFormat="1" applyFont="1" applyFill="1" applyBorder="1" applyAlignment="1"/>
    <xf numFmtId="49" fontId="9" fillId="3" borderId="9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49" fontId="9" fillId="3" borderId="10" xfId="0" applyNumberFormat="1" applyFont="1" applyFill="1" applyBorder="1" applyAlignment="1">
      <alignment horizontal="center"/>
    </xf>
    <xf numFmtId="49" fontId="12" fillId="0" borderId="0" xfId="0" applyNumberFormat="1" applyFont="1" applyAlignment="1">
      <alignment horizontal="center"/>
    </xf>
    <xf numFmtId="49" fontId="6" fillId="2" borderId="6" xfId="0" applyNumberFormat="1" applyFont="1" applyFill="1" applyBorder="1" applyAlignment="1">
      <alignment horizontal="center"/>
    </xf>
    <xf numFmtId="49" fontId="6" fillId="2" borderId="7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</cellXfs>
  <cellStyles count="2">
    <cellStyle name="Normal" xfId="0" builtinId="0"/>
    <cellStyle name="Normal_Plan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tabSelected="1" workbookViewId="0">
      <selection activeCell="Q26" sqref="Q26"/>
    </sheetView>
  </sheetViews>
  <sheetFormatPr defaultRowHeight="15" x14ac:dyDescent="0.25"/>
  <cols>
    <col min="1" max="1" width="6.7109375" style="1" customWidth="1"/>
    <col min="2" max="2" width="50.28515625" style="1" customWidth="1"/>
    <col min="3" max="3" width="13.7109375" style="1" customWidth="1"/>
    <col min="4" max="4" width="8" style="1" customWidth="1"/>
    <col min="5" max="5" width="7.7109375" customWidth="1"/>
    <col min="6" max="6" width="10.140625" customWidth="1"/>
    <col min="7" max="7" width="11.28515625" customWidth="1"/>
    <col min="8" max="8" width="12.42578125" customWidth="1"/>
    <col min="9" max="9" width="12.85546875" customWidth="1"/>
  </cols>
  <sheetData>
    <row r="1" spans="1:9" ht="15" customHeight="1" x14ac:dyDescent="0.25"/>
    <row r="2" spans="1:9" ht="31.5" x14ac:dyDescent="0.5">
      <c r="A2" s="68" t="s">
        <v>185</v>
      </c>
      <c r="B2" s="68"/>
      <c r="C2" s="68"/>
      <c r="D2" s="68"/>
      <c r="E2" s="68"/>
      <c r="F2" s="68"/>
      <c r="G2" s="68"/>
      <c r="H2" s="68"/>
      <c r="I2" s="68"/>
    </row>
    <row r="4" spans="1:9" ht="18.75" x14ac:dyDescent="0.3">
      <c r="A4" s="65" t="s">
        <v>95</v>
      </c>
      <c r="B4" s="65"/>
      <c r="C4" s="65"/>
      <c r="D4" s="65"/>
      <c r="E4" s="65"/>
      <c r="F4" s="65"/>
      <c r="G4" s="65"/>
      <c r="H4" s="65"/>
      <c r="I4" s="65"/>
    </row>
    <row r="5" spans="1:9" ht="15.75" thickBot="1" x14ac:dyDescent="0.3"/>
    <row r="6" spans="1:9" ht="15.75" x14ac:dyDescent="0.25">
      <c r="A6" s="5" t="s">
        <v>0</v>
      </c>
      <c r="B6" s="6" t="s">
        <v>1</v>
      </c>
      <c r="C6" s="7"/>
      <c r="D6" s="8"/>
      <c r="E6" s="9"/>
      <c r="F6" s="9"/>
      <c r="G6" s="9"/>
      <c r="H6" s="9"/>
      <c r="I6" s="10" t="s">
        <v>2</v>
      </c>
    </row>
    <row r="7" spans="1:9" ht="16.5" thickBot="1" x14ac:dyDescent="0.3">
      <c r="A7" s="25" t="s">
        <v>3</v>
      </c>
      <c r="B7" s="26" t="s">
        <v>4</v>
      </c>
      <c r="C7" s="27"/>
      <c r="D7" s="27"/>
      <c r="E7" s="28"/>
      <c r="F7" s="28"/>
      <c r="G7" s="66" t="s">
        <v>179</v>
      </c>
      <c r="H7" s="66"/>
      <c r="I7" s="67"/>
    </row>
    <row r="8" spans="1:9" ht="15.75" thickBot="1" x14ac:dyDescent="0.3">
      <c r="A8" s="60" t="s">
        <v>5</v>
      </c>
      <c r="B8" s="61" t="s">
        <v>89</v>
      </c>
      <c r="C8" s="62" t="s">
        <v>87</v>
      </c>
      <c r="D8" s="62" t="s">
        <v>88</v>
      </c>
      <c r="E8" s="62" t="s">
        <v>6</v>
      </c>
      <c r="F8" s="62" t="s">
        <v>7</v>
      </c>
      <c r="G8" s="62" t="s">
        <v>8</v>
      </c>
      <c r="H8" s="63" t="s">
        <v>127</v>
      </c>
      <c r="I8" s="64" t="s">
        <v>9</v>
      </c>
    </row>
    <row r="9" spans="1:9" x14ac:dyDescent="0.25">
      <c r="A9" s="31">
        <v>1</v>
      </c>
      <c r="B9" s="37" t="s">
        <v>94</v>
      </c>
      <c r="C9" s="43"/>
      <c r="D9" s="43"/>
      <c r="E9" s="49"/>
      <c r="F9" s="49"/>
      <c r="G9" s="49"/>
      <c r="H9" s="11"/>
      <c r="I9" s="12"/>
    </row>
    <row r="10" spans="1:9" s="2" customFormat="1" x14ac:dyDescent="0.25">
      <c r="A10" s="32" t="s">
        <v>93</v>
      </c>
      <c r="B10" s="38" t="s">
        <v>10</v>
      </c>
      <c r="C10" s="44" t="s">
        <v>128</v>
      </c>
      <c r="D10" s="38" t="s">
        <v>72</v>
      </c>
      <c r="E10" s="44" t="s">
        <v>11</v>
      </c>
      <c r="F10" s="44" t="s">
        <v>129</v>
      </c>
      <c r="G10" s="44" t="s">
        <v>130</v>
      </c>
      <c r="H10" s="13">
        <f>F10*G10</f>
        <v>6795</v>
      </c>
      <c r="I10" s="14"/>
    </row>
    <row r="11" spans="1:9" s="2" customFormat="1" x14ac:dyDescent="0.25">
      <c r="A11" s="32" t="s">
        <v>96</v>
      </c>
      <c r="B11" s="38" t="s">
        <v>181</v>
      </c>
      <c r="C11" s="44" t="s">
        <v>182</v>
      </c>
      <c r="D11" s="38" t="s">
        <v>72</v>
      </c>
      <c r="E11" s="44" t="s">
        <v>11</v>
      </c>
      <c r="F11" s="44" t="s">
        <v>184</v>
      </c>
      <c r="G11" s="44" t="s">
        <v>183</v>
      </c>
      <c r="H11" s="13">
        <f t="shared" ref="H11:H13" si="0">F11*G11</f>
        <v>14053.05</v>
      </c>
      <c r="I11" s="14"/>
    </row>
    <row r="12" spans="1:9" s="2" customFormat="1" x14ac:dyDescent="0.25">
      <c r="A12" s="32" t="s">
        <v>97</v>
      </c>
      <c r="B12" s="38" t="s">
        <v>13</v>
      </c>
      <c r="C12" s="44" t="s">
        <v>71</v>
      </c>
      <c r="D12" s="38" t="s">
        <v>72</v>
      </c>
      <c r="E12" s="44" t="s">
        <v>11</v>
      </c>
      <c r="F12" s="44" t="s">
        <v>14</v>
      </c>
      <c r="G12" s="44" t="s">
        <v>131</v>
      </c>
      <c r="H12" s="13">
        <f t="shared" si="0"/>
        <v>6503.8</v>
      </c>
      <c r="I12" s="14"/>
    </row>
    <row r="13" spans="1:9" s="2" customFormat="1" x14ac:dyDescent="0.25">
      <c r="A13" s="32" t="s">
        <v>98</v>
      </c>
      <c r="B13" s="38" t="s">
        <v>15</v>
      </c>
      <c r="C13" s="44" t="s">
        <v>132</v>
      </c>
      <c r="D13" s="38" t="s">
        <v>73</v>
      </c>
      <c r="E13" s="44" t="s">
        <v>16</v>
      </c>
      <c r="F13" s="44" t="s">
        <v>17</v>
      </c>
      <c r="G13" s="44" t="s">
        <v>133</v>
      </c>
      <c r="H13" s="13">
        <f t="shared" si="0"/>
        <v>154.05000000000001</v>
      </c>
      <c r="I13" s="14"/>
    </row>
    <row r="14" spans="1:9" ht="15.75" x14ac:dyDescent="0.25">
      <c r="A14" s="33"/>
      <c r="B14" s="39"/>
      <c r="C14" s="45"/>
      <c r="D14" s="39"/>
      <c r="E14" s="45"/>
      <c r="F14" s="45"/>
      <c r="G14" s="45"/>
      <c r="H14" s="16" t="s">
        <v>18</v>
      </c>
      <c r="I14" s="17">
        <f>SUM(H10:H13)</f>
        <v>27505.899999999998</v>
      </c>
    </row>
    <row r="15" spans="1:9" x14ac:dyDescent="0.25">
      <c r="A15" s="34">
        <v>2</v>
      </c>
      <c r="B15" s="40" t="s">
        <v>90</v>
      </c>
      <c r="C15" s="46"/>
      <c r="D15" s="48"/>
      <c r="E15" s="50"/>
      <c r="F15" s="50"/>
      <c r="G15" s="50"/>
      <c r="H15" s="11"/>
      <c r="I15" s="12"/>
    </row>
    <row r="16" spans="1:9" s="2" customFormat="1" x14ac:dyDescent="0.25">
      <c r="A16" s="32" t="s">
        <v>99</v>
      </c>
      <c r="B16" s="38" t="s">
        <v>19</v>
      </c>
      <c r="C16" s="44" t="s">
        <v>74</v>
      </c>
      <c r="D16" s="38" t="s">
        <v>72</v>
      </c>
      <c r="E16" s="44" t="s">
        <v>11</v>
      </c>
      <c r="F16" s="44" t="s">
        <v>20</v>
      </c>
      <c r="G16" s="44" t="s">
        <v>134</v>
      </c>
      <c r="H16" s="18">
        <f>F16*G16</f>
        <v>6338.47</v>
      </c>
      <c r="I16" s="14"/>
    </row>
    <row r="17" spans="1:9" s="2" customFormat="1" x14ac:dyDescent="0.25">
      <c r="A17" s="32" t="s">
        <v>100</v>
      </c>
      <c r="B17" s="38" t="s">
        <v>136</v>
      </c>
      <c r="C17" s="44" t="s">
        <v>75</v>
      </c>
      <c r="D17" s="38" t="s">
        <v>72</v>
      </c>
      <c r="E17" s="44" t="s">
        <v>16</v>
      </c>
      <c r="F17" s="44" t="s">
        <v>21</v>
      </c>
      <c r="G17" s="44" t="s">
        <v>135</v>
      </c>
      <c r="H17" s="18">
        <f t="shared" ref="H17:H18" si="1">F17*G17</f>
        <v>27897.999999999996</v>
      </c>
      <c r="I17" s="14"/>
    </row>
    <row r="18" spans="1:9" s="2" customFormat="1" x14ac:dyDescent="0.25">
      <c r="A18" s="32" t="s">
        <v>101</v>
      </c>
      <c r="B18" s="38" t="s">
        <v>22</v>
      </c>
      <c r="C18" s="44" t="s">
        <v>137</v>
      </c>
      <c r="D18" s="38" t="s">
        <v>72</v>
      </c>
      <c r="E18" s="44" t="s">
        <v>16</v>
      </c>
      <c r="F18" s="44" t="s">
        <v>23</v>
      </c>
      <c r="G18" s="44" t="s">
        <v>138</v>
      </c>
      <c r="H18" s="18">
        <f t="shared" si="1"/>
        <v>34103.200000000004</v>
      </c>
      <c r="I18" s="14"/>
    </row>
    <row r="19" spans="1:9" ht="15.75" x14ac:dyDescent="0.25">
      <c r="A19" s="33"/>
      <c r="B19" s="39"/>
      <c r="C19" s="45"/>
      <c r="D19" s="39"/>
      <c r="E19" s="45"/>
      <c r="F19" s="45"/>
      <c r="G19" s="45"/>
      <c r="H19" s="16" t="s">
        <v>18</v>
      </c>
      <c r="I19" s="17">
        <f>SUM(H16:H18)</f>
        <v>68339.67</v>
      </c>
    </row>
    <row r="20" spans="1:9" x14ac:dyDescent="0.25">
      <c r="A20" s="34">
        <v>3</v>
      </c>
      <c r="B20" s="40" t="s">
        <v>24</v>
      </c>
      <c r="C20" s="46"/>
      <c r="D20" s="48"/>
      <c r="E20" s="50"/>
      <c r="F20" s="50"/>
      <c r="G20" s="50"/>
      <c r="H20" s="11"/>
      <c r="I20" s="12"/>
    </row>
    <row r="21" spans="1:9" s="2" customFormat="1" x14ac:dyDescent="0.25">
      <c r="A21" s="32" t="s">
        <v>102</v>
      </c>
      <c r="B21" s="38" t="s">
        <v>25</v>
      </c>
      <c r="C21" s="44" t="s">
        <v>139</v>
      </c>
      <c r="D21" s="38" t="s">
        <v>72</v>
      </c>
      <c r="E21" s="44" t="s">
        <v>16</v>
      </c>
      <c r="F21" s="44" t="s">
        <v>26</v>
      </c>
      <c r="G21" s="44" t="s">
        <v>140</v>
      </c>
      <c r="H21" s="18">
        <f>F21*G21</f>
        <v>281</v>
      </c>
      <c r="I21" s="14"/>
    </row>
    <row r="22" spans="1:9" s="2" customFormat="1" x14ac:dyDescent="0.25">
      <c r="A22" s="32" t="s">
        <v>103</v>
      </c>
      <c r="B22" s="38" t="s">
        <v>27</v>
      </c>
      <c r="C22" s="44" t="s">
        <v>76</v>
      </c>
      <c r="D22" s="38" t="s">
        <v>72</v>
      </c>
      <c r="E22" s="44" t="s">
        <v>16</v>
      </c>
      <c r="F22" s="44" t="s">
        <v>28</v>
      </c>
      <c r="G22" s="44" t="s">
        <v>141</v>
      </c>
      <c r="H22" s="18">
        <f t="shared" ref="H22:H25" si="2">F22*G22</f>
        <v>10936.2</v>
      </c>
      <c r="I22" s="14"/>
    </row>
    <row r="23" spans="1:9" s="2" customFormat="1" x14ac:dyDescent="0.25">
      <c r="A23" s="32" t="s">
        <v>104</v>
      </c>
      <c r="B23" s="38" t="s">
        <v>29</v>
      </c>
      <c r="C23" s="44" t="s">
        <v>77</v>
      </c>
      <c r="D23" s="38" t="s">
        <v>72</v>
      </c>
      <c r="E23" s="44" t="s">
        <v>142</v>
      </c>
      <c r="F23" s="44" t="s">
        <v>30</v>
      </c>
      <c r="G23" s="44" t="s">
        <v>143</v>
      </c>
      <c r="H23" s="18">
        <f t="shared" si="2"/>
        <v>3295.0000000000005</v>
      </c>
      <c r="I23" s="14"/>
    </row>
    <row r="24" spans="1:9" s="2" customFormat="1" x14ac:dyDescent="0.25">
      <c r="A24" s="32" t="s">
        <v>105</v>
      </c>
      <c r="B24" s="38" t="s">
        <v>31</v>
      </c>
      <c r="C24" s="44" t="s">
        <v>145</v>
      </c>
      <c r="D24" s="38" t="s">
        <v>72</v>
      </c>
      <c r="E24" s="44" t="s">
        <v>11</v>
      </c>
      <c r="F24" s="44" t="s">
        <v>32</v>
      </c>
      <c r="G24" s="44" t="s">
        <v>144</v>
      </c>
      <c r="H24" s="18">
        <f t="shared" si="2"/>
        <v>1838.5000000000002</v>
      </c>
      <c r="I24" s="14"/>
    </row>
    <row r="25" spans="1:9" s="2" customFormat="1" x14ac:dyDescent="0.25">
      <c r="A25" s="32" t="s">
        <v>106</v>
      </c>
      <c r="B25" s="38" t="s">
        <v>33</v>
      </c>
      <c r="C25" s="44" t="s">
        <v>146</v>
      </c>
      <c r="D25" s="38" t="s">
        <v>72</v>
      </c>
      <c r="E25" s="44" t="s">
        <v>16</v>
      </c>
      <c r="F25" s="44" t="s">
        <v>78</v>
      </c>
      <c r="G25" s="44" t="s">
        <v>147</v>
      </c>
      <c r="H25" s="18">
        <f t="shared" si="2"/>
        <v>14819.9625</v>
      </c>
      <c r="I25" s="14"/>
    </row>
    <row r="26" spans="1:9" ht="15.75" x14ac:dyDescent="0.25">
      <c r="A26" s="33"/>
      <c r="B26" s="39"/>
      <c r="C26" s="45"/>
      <c r="D26" s="39"/>
      <c r="E26" s="45"/>
      <c r="F26" s="45"/>
      <c r="G26" s="45"/>
      <c r="H26" s="16" t="s">
        <v>18</v>
      </c>
      <c r="I26" s="17">
        <f>SUM(H21:H25)</f>
        <v>31170.662499999999</v>
      </c>
    </row>
    <row r="27" spans="1:9" x14ac:dyDescent="0.25">
      <c r="A27" s="34">
        <v>4</v>
      </c>
      <c r="B27" s="40" t="s">
        <v>34</v>
      </c>
      <c r="C27" s="46"/>
      <c r="D27" s="48"/>
      <c r="E27" s="50"/>
      <c r="F27" s="50"/>
      <c r="G27" s="50"/>
      <c r="H27" s="11"/>
      <c r="I27" s="12"/>
    </row>
    <row r="28" spans="1:9" s="2" customFormat="1" x14ac:dyDescent="0.25">
      <c r="A28" s="32" t="s">
        <v>107</v>
      </c>
      <c r="B28" s="38" t="s">
        <v>35</v>
      </c>
      <c r="C28" s="44" t="s">
        <v>148</v>
      </c>
      <c r="D28" s="38" t="s">
        <v>72</v>
      </c>
      <c r="E28" s="44" t="s">
        <v>16</v>
      </c>
      <c r="F28" s="44" t="s">
        <v>186</v>
      </c>
      <c r="G28" s="44" t="s">
        <v>149</v>
      </c>
      <c r="H28" s="13">
        <f>F28*G28</f>
        <v>199151.90999999997</v>
      </c>
      <c r="I28" s="14"/>
    </row>
    <row r="29" spans="1:9" s="2" customFormat="1" x14ac:dyDescent="0.25">
      <c r="A29" s="32" t="s">
        <v>108</v>
      </c>
      <c r="B29" s="38" t="s">
        <v>36</v>
      </c>
      <c r="C29" s="44" t="s">
        <v>150</v>
      </c>
      <c r="D29" s="38" t="s">
        <v>72</v>
      </c>
      <c r="E29" s="44" t="s">
        <v>11</v>
      </c>
      <c r="F29" s="44" t="s">
        <v>187</v>
      </c>
      <c r="G29" s="44" t="s">
        <v>151</v>
      </c>
      <c r="H29" s="13">
        <f t="shared" ref="H29:H32" si="3">F29*G29</f>
        <v>22236.8256</v>
      </c>
      <c r="I29" s="14"/>
    </row>
    <row r="30" spans="1:9" s="2" customFormat="1" x14ac:dyDescent="0.25">
      <c r="A30" s="32" t="s">
        <v>109</v>
      </c>
      <c r="B30" s="38" t="s">
        <v>37</v>
      </c>
      <c r="C30" s="44" t="s">
        <v>175</v>
      </c>
      <c r="D30" s="38" t="s">
        <v>73</v>
      </c>
      <c r="E30" s="44" t="s">
        <v>11</v>
      </c>
      <c r="F30" s="44" t="s">
        <v>38</v>
      </c>
      <c r="G30" s="44" t="s">
        <v>174</v>
      </c>
      <c r="H30" s="13">
        <f t="shared" si="3"/>
        <v>191944.80000000002</v>
      </c>
      <c r="I30" s="14"/>
    </row>
    <row r="31" spans="1:9" s="2" customFormat="1" x14ac:dyDescent="0.25">
      <c r="A31" s="32" t="s">
        <v>110</v>
      </c>
      <c r="B31" s="38" t="s">
        <v>39</v>
      </c>
      <c r="C31" s="44" t="s">
        <v>152</v>
      </c>
      <c r="D31" s="38" t="s">
        <v>72</v>
      </c>
      <c r="E31" s="44" t="s">
        <v>142</v>
      </c>
      <c r="F31" s="44" t="s">
        <v>40</v>
      </c>
      <c r="G31" s="44" t="s">
        <v>153</v>
      </c>
      <c r="H31" s="13">
        <f t="shared" si="3"/>
        <v>12423.6</v>
      </c>
      <c r="I31" s="14"/>
    </row>
    <row r="32" spans="1:9" s="2" customFormat="1" x14ac:dyDescent="0.25">
      <c r="A32" s="32" t="s">
        <v>111</v>
      </c>
      <c r="B32" s="38" t="s">
        <v>41</v>
      </c>
      <c r="C32" s="44" t="s">
        <v>154</v>
      </c>
      <c r="D32" s="38" t="s">
        <v>73</v>
      </c>
      <c r="E32" s="44" t="s">
        <v>42</v>
      </c>
      <c r="F32" s="44" t="s">
        <v>188</v>
      </c>
      <c r="G32" s="44" t="s">
        <v>155</v>
      </c>
      <c r="H32" s="13">
        <f t="shared" si="3"/>
        <v>449375.47200000001</v>
      </c>
      <c r="I32" s="14"/>
    </row>
    <row r="33" spans="1:9" ht="15.75" x14ac:dyDescent="0.25">
      <c r="A33" s="33"/>
      <c r="B33" s="39"/>
      <c r="C33" s="45"/>
      <c r="D33" s="39"/>
      <c r="E33" s="45"/>
      <c r="F33" s="45"/>
      <c r="G33" s="45"/>
      <c r="H33" s="16" t="s">
        <v>18</v>
      </c>
      <c r="I33" s="17">
        <f>SUM(H28:H32)</f>
        <v>875132.60759999999</v>
      </c>
    </row>
    <row r="34" spans="1:9" x14ac:dyDescent="0.25">
      <c r="A34" s="34">
        <v>5</v>
      </c>
      <c r="B34" s="40" t="s">
        <v>91</v>
      </c>
      <c r="C34" s="46"/>
      <c r="D34" s="48"/>
      <c r="E34" s="50"/>
      <c r="F34" s="50"/>
      <c r="G34" s="50"/>
      <c r="H34" s="11"/>
      <c r="I34" s="12"/>
    </row>
    <row r="35" spans="1:9" s="2" customFormat="1" x14ac:dyDescent="0.25">
      <c r="A35" s="32" t="s">
        <v>112</v>
      </c>
      <c r="B35" s="38" t="s">
        <v>43</v>
      </c>
      <c r="C35" s="55" t="s">
        <v>156</v>
      </c>
      <c r="D35" s="38" t="s">
        <v>72</v>
      </c>
      <c r="E35" s="44" t="s">
        <v>11</v>
      </c>
      <c r="F35" s="44" t="s">
        <v>44</v>
      </c>
      <c r="G35" s="44" t="s">
        <v>157</v>
      </c>
      <c r="H35" s="13">
        <f>F35*G35</f>
        <v>104175</v>
      </c>
      <c r="I35" s="14"/>
    </row>
    <row r="36" spans="1:9" s="2" customFormat="1" x14ac:dyDescent="0.25">
      <c r="A36" s="32" t="s">
        <v>113</v>
      </c>
      <c r="B36" s="38" t="s">
        <v>45</v>
      </c>
      <c r="C36" s="55" t="s">
        <v>158</v>
      </c>
      <c r="D36" s="38" t="s">
        <v>72</v>
      </c>
      <c r="E36" s="44" t="s">
        <v>11</v>
      </c>
      <c r="F36" s="44" t="s">
        <v>46</v>
      </c>
      <c r="G36" s="44" t="s">
        <v>159</v>
      </c>
      <c r="H36" s="13">
        <f t="shared" ref="H36:H39" si="4">F36*G36</f>
        <v>42419.19</v>
      </c>
      <c r="I36" s="14"/>
    </row>
    <row r="37" spans="1:9" s="2" customFormat="1" x14ac:dyDescent="0.25">
      <c r="A37" s="32" t="s">
        <v>114</v>
      </c>
      <c r="B37" s="38" t="s">
        <v>47</v>
      </c>
      <c r="C37" s="55" t="s">
        <v>160</v>
      </c>
      <c r="D37" s="38" t="s">
        <v>72</v>
      </c>
      <c r="E37" s="44" t="s">
        <v>11</v>
      </c>
      <c r="F37" s="44" t="s">
        <v>48</v>
      </c>
      <c r="G37" s="44" t="s">
        <v>161</v>
      </c>
      <c r="H37" s="13">
        <f t="shared" si="4"/>
        <v>21030.400000000001</v>
      </c>
      <c r="I37" s="14"/>
    </row>
    <row r="38" spans="1:9" s="2" customFormat="1" x14ac:dyDescent="0.25">
      <c r="A38" s="32" t="s">
        <v>115</v>
      </c>
      <c r="B38" s="38" t="s">
        <v>49</v>
      </c>
      <c r="C38" s="44" t="s">
        <v>86</v>
      </c>
      <c r="D38" s="38" t="s">
        <v>72</v>
      </c>
      <c r="E38" s="44" t="s">
        <v>11</v>
      </c>
      <c r="F38" s="44" t="s">
        <v>50</v>
      </c>
      <c r="G38" s="44" t="s">
        <v>162</v>
      </c>
      <c r="H38" s="13">
        <f t="shared" si="4"/>
        <v>3224.23</v>
      </c>
      <c r="I38" s="14"/>
    </row>
    <row r="39" spans="1:9" s="2" customFormat="1" x14ac:dyDescent="0.25">
      <c r="A39" s="32" t="s">
        <v>116</v>
      </c>
      <c r="B39" s="38" t="s">
        <v>51</v>
      </c>
      <c r="C39" s="55" t="s">
        <v>80</v>
      </c>
      <c r="D39" s="38" t="s">
        <v>72</v>
      </c>
      <c r="E39" s="44" t="s">
        <v>11</v>
      </c>
      <c r="F39" s="44" t="s">
        <v>52</v>
      </c>
      <c r="G39" s="44" t="s">
        <v>79</v>
      </c>
      <c r="H39" s="13">
        <f t="shared" si="4"/>
        <v>5860.8</v>
      </c>
      <c r="I39" s="14"/>
    </row>
    <row r="40" spans="1:9" ht="15.75" x14ac:dyDescent="0.25">
      <c r="A40" s="33"/>
      <c r="B40" s="39"/>
      <c r="C40" s="45"/>
      <c r="D40" s="39"/>
      <c r="E40" s="45"/>
      <c r="F40" s="45"/>
      <c r="G40" s="45"/>
      <c r="H40" s="16" t="s">
        <v>18</v>
      </c>
      <c r="I40" s="17">
        <f>SUM(H35:H39)</f>
        <v>176709.62</v>
      </c>
    </row>
    <row r="41" spans="1:9" x14ac:dyDescent="0.25">
      <c r="A41" s="34">
        <v>6</v>
      </c>
      <c r="B41" s="40" t="s">
        <v>53</v>
      </c>
      <c r="C41" s="46"/>
      <c r="D41" s="48"/>
      <c r="E41" s="50"/>
      <c r="F41" s="50"/>
      <c r="G41" s="50"/>
      <c r="H41" s="11"/>
      <c r="I41" s="12"/>
    </row>
    <row r="42" spans="1:9" s="2" customFormat="1" x14ac:dyDescent="0.25">
      <c r="A42" s="32" t="s">
        <v>117</v>
      </c>
      <c r="B42" s="38" t="s">
        <v>54</v>
      </c>
      <c r="C42" s="44" t="s">
        <v>163</v>
      </c>
      <c r="D42" s="38" t="s">
        <v>73</v>
      </c>
      <c r="E42" s="44" t="s">
        <v>55</v>
      </c>
      <c r="F42" s="44" t="s">
        <v>12</v>
      </c>
      <c r="G42" s="44" t="s">
        <v>164</v>
      </c>
      <c r="H42" s="19">
        <f>F42*G42</f>
        <v>726.9</v>
      </c>
      <c r="I42" s="14"/>
    </row>
    <row r="43" spans="1:9" s="2" customFormat="1" x14ac:dyDescent="0.25">
      <c r="A43" s="32" t="s">
        <v>118</v>
      </c>
      <c r="B43" s="38" t="s">
        <v>56</v>
      </c>
      <c r="C43" s="44" t="s">
        <v>81</v>
      </c>
      <c r="D43" s="38" t="s">
        <v>73</v>
      </c>
      <c r="E43" s="44" t="s">
        <v>57</v>
      </c>
      <c r="F43" s="44" t="s">
        <v>12</v>
      </c>
      <c r="G43" s="44" t="s">
        <v>82</v>
      </c>
      <c r="H43" s="19">
        <f t="shared" ref="H43:H44" si="5">F43*G43</f>
        <v>1951.7</v>
      </c>
      <c r="I43" s="14"/>
    </row>
    <row r="44" spans="1:9" s="2" customFormat="1" x14ac:dyDescent="0.25">
      <c r="A44" s="32" t="s">
        <v>119</v>
      </c>
      <c r="B44" s="38" t="s">
        <v>58</v>
      </c>
      <c r="C44" s="44" t="s">
        <v>83</v>
      </c>
      <c r="D44" s="38" t="s">
        <v>73</v>
      </c>
      <c r="E44" s="44" t="s">
        <v>57</v>
      </c>
      <c r="F44" s="44" t="s">
        <v>12</v>
      </c>
      <c r="G44" s="44" t="s">
        <v>165</v>
      </c>
      <c r="H44" s="19">
        <f t="shared" si="5"/>
        <v>1506.04</v>
      </c>
      <c r="I44" s="14"/>
    </row>
    <row r="45" spans="1:9" ht="15.75" x14ac:dyDescent="0.25">
      <c r="A45" s="33"/>
      <c r="B45" s="39"/>
      <c r="C45" s="45"/>
      <c r="D45" s="39"/>
      <c r="E45" s="45"/>
      <c r="F45" s="45"/>
      <c r="G45" s="45"/>
      <c r="H45" s="16" t="s">
        <v>18</v>
      </c>
      <c r="I45" s="20">
        <f>SUM(H42:H44)</f>
        <v>4184.6399999999994</v>
      </c>
    </row>
    <row r="46" spans="1:9" x14ac:dyDescent="0.25">
      <c r="A46" s="34">
        <v>7</v>
      </c>
      <c r="B46" s="40" t="s">
        <v>92</v>
      </c>
      <c r="C46" s="46"/>
      <c r="D46" s="48"/>
      <c r="E46" s="50"/>
      <c r="F46" s="50"/>
      <c r="G46" s="50"/>
      <c r="H46" s="11"/>
      <c r="I46" s="12"/>
    </row>
    <row r="47" spans="1:9" x14ac:dyDescent="0.25">
      <c r="A47" s="35" t="s">
        <v>120</v>
      </c>
      <c r="B47" s="41" t="s">
        <v>59</v>
      </c>
      <c r="C47" s="47"/>
      <c r="D47" s="41"/>
      <c r="E47" s="47" t="s">
        <v>60</v>
      </c>
      <c r="F47" s="47" t="s">
        <v>12</v>
      </c>
      <c r="G47" s="47" t="s">
        <v>166</v>
      </c>
      <c r="H47" s="21">
        <f>F47*G47</f>
        <v>3000</v>
      </c>
      <c r="I47" s="22"/>
    </row>
    <row r="48" spans="1:9" ht="15.75" x14ac:dyDescent="0.25">
      <c r="A48" s="33"/>
      <c r="B48" s="39"/>
      <c r="C48" s="45"/>
      <c r="D48" s="39"/>
      <c r="E48" s="45"/>
      <c r="F48" s="45"/>
      <c r="G48" s="45"/>
      <c r="H48" s="23" t="s">
        <v>18</v>
      </c>
      <c r="I48" s="17">
        <f>SUM(H47)</f>
        <v>3000</v>
      </c>
    </row>
    <row r="49" spans="1:9" x14ac:dyDescent="0.25">
      <c r="A49" s="34">
        <v>8</v>
      </c>
      <c r="B49" s="40" t="s">
        <v>61</v>
      </c>
      <c r="C49" s="46"/>
      <c r="D49" s="48"/>
      <c r="E49" s="50"/>
      <c r="F49" s="50"/>
      <c r="G49" s="50"/>
      <c r="H49" s="11"/>
      <c r="I49" s="12"/>
    </row>
    <row r="50" spans="1:9" s="2" customFormat="1" x14ac:dyDescent="0.25">
      <c r="A50" s="32" t="s">
        <v>121</v>
      </c>
      <c r="B50" s="38" t="s">
        <v>62</v>
      </c>
      <c r="C50" s="44" t="s">
        <v>85</v>
      </c>
      <c r="D50" s="38" t="s">
        <v>72</v>
      </c>
      <c r="E50" s="44" t="s">
        <v>63</v>
      </c>
      <c r="F50" s="44" t="s">
        <v>12</v>
      </c>
      <c r="G50" s="44" t="s">
        <v>168</v>
      </c>
      <c r="H50" s="13">
        <f>F50*G50</f>
        <v>445</v>
      </c>
      <c r="I50" s="14"/>
    </row>
    <row r="51" spans="1:9" s="2" customFormat="1" x14ac:dyDescent="0.25">
      <c r="A51" s="32" t="s">
        <v>122</v>
      </c>
      <c r="B51" s="38" t="s">
        <v>64</v>
      </c>
      <c r="C51" s="44" t="s">
        <v>85</v>
      </c>
      <c r="D51" s="38" t="s">
        <v>72</v>
      </c>
      <c r="E51" s="44" t="s">
        <v>63</v>
      </c>
      <c r="F51" s="44" t="s">
        <v>65</v>
      </c>
      <c r="G51" s="44" t="s">
        <v>169</v>
      </c>
      <c r="H51" s="13">
        <f t="shared" ref="H51:H55" si="6">F51*G51</f>
        <v>4000</v>
      </c>
      <c r="I51" s="14"/>
    </row>
    <row r="52" spans="1:9" s="2" customFormat="1" x14ac:dyDescent="0.25">
      <c r="A52" s="32" t="s">
        <v>123</v>
      </c>
      <c r="B52" s="38" t="s">
        <v>66</v>
      </c>
      <c r="C52" s="44" t="s">
        <v>85</v>
      </c>
      <c r="D52" s="38" t="s">
        <v>72</v>
      </c>
      <c r="E52" s="44" t="s">
        <v>63</v>
      </c>
      <c r="F52" s="44" t="s">
        <v>12</v>
      </c>
      <c r="G52" s="44" t="s">
        <v>170</v>
      </c>
      <c r="H52" s="13">
        <f t="shared" si="6"/>
        <v>5000</v>
      </c>
      <c r="I52" s="14"/>
    </row>
    <row r="53" spans="1:9" s="2" customFormat="1" x14ac:dyDescent="0.25">
      <c r="A53" s="32" t="s">
        <v>124</v>
      </c>
      <c r="B53" s="38" t="s">
        <v>67</v>
      </c>
      <c r="C53" s="44"/>
      <c r="D53" s="38"/>
      <c r="E53" s="44" t="s">
        <v>60</v>
      </c>
      <c r="F53" s="44" t="s">
        <v>12</v>
      </c>
      <c r="G53" s="44" t="s">
        <v>171</v>
      </c>
      <c r="H53" s="13">
        <f t="shared" si="6"/>
        <v>7000</v>
      </c>
      <c r="I53" s="14"/>
    </row>
    <row r="54" spans="1:9" s="2" customFormat="1" x14ac:dyDescent="0.25">
      <c r="A54" s="32" t="s">
        <v>125</v>
      </c>
      <c r="B54" s="38" t="s">
        <v>68</v>
      </c>
      <c r="C54" s="44" t="s">
        <v>84</v>
      </c>
      <c r="D54" s="38" t="s">
        <v>72</v>
      </c>
      <c r="E54" s="44" t="s">
        <v>11</v>
      </c>
      <c r="F54" s="44" t="s">
        <v>44</v>
      </c>
      <c r="G54" s="44" t="s">
        <v>172</v>
      </c>
      <c r="H54" s="13">
        <f t="shared" si="6"/>
        <v>90900</v>
      </c>
      <c r="I54" s="14"/>
    </row>
    <row r="55" spans="1:9" s="2" customFormat="1" x14ac:dyDescent="0.25">
      <c r="A55" s="32" t="s">
        <v>126</v>
      </c>
      <c r="B55" s="38" t="s">
        <v>69</v>
      </c>
      <c r="C55" s="44" t="s">
        <v>167</v>
      </c>
      <c r="D55" s="38" t="s">
        <v>72</v>
      </c>
      <c r="E55" s="44" t="s">
        <v>16</v>
      </c>
      <c r="F55" s="44" t="s">
        <v>70</v>
      </c>
      <c r="G55" s="44" t="s">
        <v>173</v>
      </c>
      <c r="H55" s="13">
        <f t="shared" si="6"/>
        <v>4422.26</v>
      </c>
      <c r="I55" s="14"/>
    </row>
    <row r="56" spans="1:9" ht="15.75" x14ac:dyDescent="0.25">
      <c r="A56" s="33"/>
      <c r="B56" s="39"/>
      <c r="C56" s="39"/>
      <c r="D56" s="39"/>
      <c r="E56" s="51"/>
      <c r="F56" s="51"/>
      <c r="G56" s="51"/>
      <c r="H56" s="23" t="s">
        <v>18</v>
      </c>
      <c r="I56" s="17">
        <f>SUM(H50:H55)</f>
        <v>111767.26</v>
      </c>
    </row>
    <row r="57" spans="1:9" ht="16.5" thickBot="1" x14ac:dyDescent="0.3">
      <c r="A57" s="36"/>
      <c r="B57" s="42"/>
      <c r="C57" s="42"/>
      <c r="D57" s="42"/>
      <c r="E57" s="56"/>
      <c r="F57" s="56"/>
      <c r="G57" s="56"/>
      <c r="H57" s="57" t="s">
        <v>9</v>
      </c>
      <c r="I57" s="58">
        <f>I14+I19+I26+I33+I40+I45+I48+I56</f>
        <v>1297810.3600999997</v>
      </c>
    </row>
    <row r="58" spans="1:9" ht="15.75" x14ac:dyDescent="0.25">
      <c r="A58" s="15"/>
      <c r="B58" s="15"/>
      <c r="C58" s="15"/>
      <c r="D58" s="15"/>
      <c r="E58" s="24"/>
      <c r="F58" s="24"/>
      <c r="G58" s="24"/>
      <c r="H58" s="29"/>
      <c r="I58" s="30"/>
    </row>
    <row r="60" spans="1:9" ht="18.75" x14ac:dyDescent="0.3">
      <c r="A60" s="54" t="s">
        <v>180</v>
      </c>
      <c r="B60" s="53"/>
    </row>
    <row r="61" spans="1:9" ht="18.75" x14ac:dyDescent="0.3">
      <c r="A61" s="54"/>
      <c r="B61" s="53"/>
    </row>
    <row r="62" spans="1:9" ht="18.75" x14ac:dyDescent="0.3">
      <c r="A62" s="3"/>
      <c r="B62" s="4"/>
      <c r="F62" s="52" t="s">
        <v>176</v>
      </c>
      <c r="G62" s="53"/>
      <c r="H62" s="3"/>
      <c r="I62" s="4"/>
    </row>
    <row r="63" spans="1:9" ht="18.75" x14ac:dyDescent="0.3">
      <c r="A63" s="3"/>
      <c r="B63" s="4"/>
      <c r="F63" s="52" t="s">
        <v>177</v>
      </c>
      <c r="G63" s="53"/>
      <c r="H63" s="3"/>
      <c r="I63" s="4"/>
    </row>
    <row r="64" spans="1:9" ht="18.75" x14ac:dyDescent="0.3">
      <c r="F64" s="59" t="s">
        <v>178</v>
      </c>
    </row>
  </sheetData>
  <mergeCells count="3">
    <mergeCell ref="A4:I4"/>
    <mergeCell ref="G7:I7"/>
    <mergeCell ref="A2:I2"/>
  </mergeCells>
  <printOptions verticalCentered="1"/>
  <pageMargins left="0.51181102362204722" right="0.51181102362204722" top="0.78740157480314965" bottom="0.78740157480314965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CPD</dc:creator>
  <cp:lastModifiedBy>eng</cp:lastModifiedBy>
  <cp:lastPrinted>2017-08-09T12:03:35Z</cp:lastPrinted>
  <dcterms:created xsi:type="dcterms:W3CDTF">2013-03-12T19:12:10Z</dcterms:created>
  <dcterms:modified xsi:type="dcterms:W3CDTF">2017-08-11T12:24:21Z</dcterms:modified>
</cp:coreProperties>
</file>